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e\2020\NBG\QRT-Web-Statements_2020\"/>
    </mc:Choice>
  </mc:AlternateContent>
  <bookViews>
    <workbookView xWindow="0" yWindow="0" windowWidth="20490" windowHeight="7770" activeTab="2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9" l="1"/>
  <c r="D11" i="8" l="1"/>
  <c r="C11" i="8"/>
  <c r="C8" i="9" l="1"/>
  <c r="D8" i="9"/>
  <c r="D36" i="9" l="1"/>
  <c r="E31" i="8" l="1"/>
  <c r="E11" i="8" l="1"/>
  <c r="B1" i="8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E17" i="8"/>
  <c r="E16" i="8"/>
  <c r="E15" i="8"/>
  <c r="E14" i="8"/>
  <c r="E13" i="8"/>
  <c r="E12" i="8"/>
  <c r="E10" i="8"/>
  <c r="E9" i="8"/>
  <c r="C18" i="8"/>
  <c r="E7" i="8"/>
  <c r="D54" i="9" l="1"/>
  <c r="D34" i="9"/>
  <c r="D56" i="9" s="1"/>
  <c r="D63" i="9" s="1"/>
  <c r="D65" i="9" s="1"/>
  <c r="D67" i="9" s="1"/>
  <c r="E36" i="9"/>
  <c r="E8" i="9"/>
  <c r="D18" i="8"/>
  <c r="C34" i="9"/>
  <c r="E24" i="9"/>
  <c r="E45" i="9"/>
  <c r="C54" i="9"/>
  <c r="E54" i="9" s="1"/>
  <c r="E26" i="8"/>
  <c r="C35" i="8"/>
  <c r="E35" i="8" s="1"/>
  <c r="E20" i="8"/>
  <c r="E28" i="8"/>
  <c r="E8" i="8"/>
  <c r="E18" i="8" s="1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<sst xmlns="http://schemas.openxmlformats.org/spreadsheetml/2006/main" count="130" uniqueCount="116">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</sst>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/>
    <cellStyle name="Normal" xfId="0" builtinId="0"/>
    <cellStyle name="Normal 2" xfId="1"/>
    <cellStyle name="Normal 2 2" xfId="4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106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80">
        <v>44196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2999.69</v>
      </c>
      <c r="D7" s="122">
        <v>0</v>
      </c>
      <c r="E7" s="128">
        <f t="shared" ref="E7:E13" si="0">C7+D7</f>
        <v>2999.69</v>
      </c>
      <c r="F7" s="15"/>
    </row>
    <row r="8" spans="1:6" ht="12" customHeight="1" x14ac:dyDescent="0.2">
      <c r="A8" s="16">
        <v>2</v>
      </c>
      <c r="B8" s="17" t="s">
        <v>10</v>
      </c>
      <c r="C8" s="123">
        <v>572098.88</v>
      </c>
      <c r="D8" s="123">
        <v>0</v>
      </c>
      <c r="E8" s="129">
        <f t="shared" si="0"/>
        <v>572098.88</v>
      </c>
      <c r="F8" s="15"/>
    </row>
    <row r="9" spans="1:6" ht="12" customHeight="1" x14ac:dyDescent="0.2">
      <c r="A9" s="16">
        <v>3</v>
      </c>
      <c r="B9" s="88" t="s">
        <v>11</v>
      </c>
      <c r="C9" s="132">
        <v>1693678.58</v>
      </c>
      <c r="D9" s="132">
        <v>0</v>
      </c>
      <c r="E9" s="129">
        <f t="shared" si="0"/>
        <v>1693678.58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-163204.82999999999</v>
      </c>
      <c r="D10" s="133">
        <v>0</v>
      </c>
      <c r="E10" s="134">
        <f t="shared" si="0"/>
        <v>-163204.82999999999</v>
      </c>
      <c r="F10" s="15"/>
    </row>
    <row r="11" spans="1:6" ht="12" customHeight="1" x14ac:dyDescent="0.2">
      <c r="A11" s="16">
        <v>3.2</v>
      </c>
      <c r="B11" s="17" t="s">
        <v>13</v>
      </c>
      <c r="C11" s="123">
        <f>C9+C10</f>
        <v>1530473.75</v>
      </c>
      <c r="D11" s="123">
        <f>D9+D10</f>
        <v>0</v>
      </c>
      <c r="E11" s="129">
        <f t="shared" si="0"/>
        <v>1530473.75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9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26470.410000000003</v>
      </c>
      <c r="D13" s="123">
        <v>0</v>
      </c>
      <c r="E13" s="129">
        <f t="shared" si="0"/>
        <v>26470.410000000003</v>
      </c>
    </row>
    <row r="14" spans="1:6" ht="12" customHeight="1" x14ac:dyDescent="0.2">
      <c r="A14" s="16">
        <v>6</v>
      </c>
      <c r="B14" s="17" t="s">
        <v>16</v>
      </c>
      <c r="C14" s="123">
        <v>10255</v>
      </c>
      <c r="D14" s="177"/>
      <c r="E14" s="129">
        <f>C14</f>
        <v>10255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7"/>
      <c r="E15" s="129">
        <f>C15</f>
        <v>0</v>
      </c>
    </row>
    <row r="16" spans="1:6" ht="12" customHeight="1" x14ac:dyDescent="0.2">
      <c r="A16" s="16">
        <v>8</v>
      </c>
      <c r="B16" s="17" t="s">
        <v>18</v>
      </c>
      <c r="C16" s="123">
        <v>108537.14104109592</v>
      </c>
      <c r="D16" s="177"/>
      <c r="E16" s="129">
        <f>C16</f>
        <v>108537.14104109592</v>
      </c>
    </row>
    <row r="17" spans="1:5" ht="12" customHeight="1" x14ac:dyDescent="0.2">
      <c r="A17" s="16">
        <v>9</v>
      </c>
      <c r="B17" s="17" t="s">
        <v>19</v>
      </c>
      <c r="C17" s="123">
        <v>81527.990000000005</v>
      </c>
      <c r="D17" s="123">
        <v>0</v>
      </c>
      <c r="E17" s="129">
        <f>C17+D17</f>
        <v>81527.990000000005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2332362.861041096</v>
      </c>
      <c r="D18" s="124">
        <f>SUM(D7:D8,D11:D17)</f>
        <v>0</v>
      </c>
      <c r="E18" s="130">
        <f>SUM(E7:E8,E11:E17)</f>
        <v>2332362.861041096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0</v>
      </c>
      <c r="D20" s="122">
        <v>0</v>
      </c>
      <c r="E20" s="128">
        <f t="shared" ref="E20:E26" si="1">C20+D20</f>
        <v>0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1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1"/>
        <v>0</v>
      </c>
    </row>
    <row r="23" spans="1:5" ht="12" customHeight="1" x14ac:dyDescent="0.2">
      <c r="A23" s="13">
        <v>14</v>
      </c>
      <c r="B23" s="17" t="s">
        <v>25</v>
      </c>
      <c r="C23" s="123">
        <v>0</v>
      </c>
      <c r="D23" s="123">
        <v>0</v>
      </c>
      <c r="E23" s="129">
        <f t="shared" si="1"/>
        <v>0</v>
      </c>
    </row>
    <row r="24" spans="1:5" ht="12" customHeight="1" x14ac:dyDescent="0.2">
      <c r="A24" s="16">
        <v>15</v>
      </c>
      <c r="B24" s="17" t="s">
        <v>26</v>
      </c>
      <c r="C24" s="123">
        <v>2890.34</v>
      </c>
      <c r="D24" s="123">
        <v>0</v>
      </c>
      <c r="E24" s="129">
        <f t="shared" si="1"/>
        <v>2890.34</v>
      </c>
    </row>
    <row r="25" spans="1:5" ht="12" customHeight="1" x14ac:dyDescent="0.2">
      <c r="A25" s="16">
        <v>16</v>
      </c>
      <c r="B25" s="17" t="s">
        <v>104</v>
      </c>
      <c r="C25" s="123">
        <v>0</v>
      </c>
      <c r="D25" s="123">
        <v>0</v>
      </c>
      <c r="E25" s="129">
        <f t="shared" si="1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2890.34</v>
      </c>
      <c r="D26" s="124">
        <f>SUM(D20:D25)</f>
        <v>0</v>
      </c>
      <c r="E26" s="130">
        <f t="shared" si="1"/>
        <v>2890.34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7"/>
      <c r="E28" s="128">
        <f t="shared" ref="E28:E34" si="2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7"/>
      <c r="E29" s="129">
        <f t="shared" si="2"/>
        <v>0</v>
      </c>
    </row>
    <row r="30" spans="1:5" ht="12" customHeight="1" x14ac:dyDescent="0.2">
      <c r="A30" s="16">
        <v>20</v>
      </c>
      <c r="B30" s="17" t="s">
        <v>105</v>
      </c>
      <c r="C30" s="123">
        <v>0</v>
      </c>
      <c r="D30" s="177"/>
      <c r="E30" s="129">
        <f t="shared" si="2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7"/>
      <c r="E31" s="129">
        <f t="shared" si="2"/>
        <v>0</v>
      </c>
    </row>
    <row r="32" spans="1:5" ht="12" customHeight="1" x14ac:dyDescent="0.2">
      <c r="A32" s="16">
        <v>22</v>
      </c>
      <c r="B32" s="20" t="s">
        <v>32</v>
      </c>
      <c r="C32" s="123">
        <v>-1341896.9899999998</v>
      </c>
      <c r="D32" s="177"/>
      <c r="E32" s="129">
        <f t="shared" si="2"/>
        <v>-1341896.9899999998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7"/>
      <c r="E33" s="129">
        <f t="shared" si="2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2329473.0100000002</v>
      </c>
      <c r="D34" s="177"/>
      <c r="E34" s="130">
        <f t="shared" si="2"/>
        <v>2329473.0100000002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2332363.35</v>
      </c>
      <c r="D35" s="125">
        <f>D26</f>
        <v>0</v>
      </c>
      <c r="E35" s="131">
        <f>C35+D35</f>
        <v>2332363.35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115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6" customWidth="1"/>
    <col min="6" max="16384" width="9.140625" style="28"/>
  </cols>
  <sheetData>
    <row r="1" spans="1:5" x14ac:dyDescent="0.2">
      <c r="A1" s="135" t="s">
        <v>106</v>
      </c>
      <c r="B1" s="121" t="str">
        <f>Info!B1</f>
        <v>სს. მისო "ფინაგრო"</v>
      </c>
      <c r="C1" s="27"/>
      <c r="D1" s="27"/>
      <c r="E1" s="165"/>
    </row>
    <row r="2" spans="1:5" x14ac:dyDescent="0.2">
      <c r="A2" s="135" t="s">
        <v>0</v>
      </c>
      <c r="B2" s="180">
        <v>44196</v>
      </c>
      <c r="C2" s="27"/>
      <c r="D2" s="27"/>
      <c r="E2" s="165"/>
    </row>
    <row r="3" spans="1:5" x14ac:dyDescent="0.2">
      <c r="A3" s="27"/>
      <c r="B3" s="29"/>
      <c r="C3" s="27"/>
      <c r="D3" s="27"/>
      <c r="E3" s="165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32933.19</v>
      </c>
      <c r="D7" s="42">
        <v>0</v>
      </c>
      <c r="E7" s="166">
        <f t="shared" ref="E7:E24" si="0">C7+D7</f>
        <v>32933.19</v>
      </c>
    </row>
    <row r="8" spans="1:5" x14ac:dyDescent="0.2">
      <c r="A8" s="89">
        <v>2</v>
      </c>
      <c r="B8" s="43" t="s">
        <v>40</v>
      </c>
      <c r="C8" s="136">
        <f>SUM(C9:C15)</f>
        <v>461812.98000000004</v>
      </c>
      <c r="D8" s="137">
        <f>SUM(D9:D15)</f>
        <v>197.85</v>
      </c>
      <c r="E8" s="167">
        <f t="shared" si="0"/>
        <v>462010.83</v>
      </c>
    </row>
    <row r="9" spans="1:5" x14ac:dyDescent="0.2">
      <c r="A9" s="89">
        <v>2.1</v>
      </c>
      <c r="B9" s="44" t="s">
        <v>41</v>
      </c>
      <c r="C9" s="41">
        <v>141908.69</v>
      </c>
      <c r="D9" s="42">
        <v>100.19</v>
      </c>
      <c r="E9" s="168">
        <f t="shared" si="0"/>
        <v>142008.88</v>
      </c>
    </row>
    <row r="10" spans="1:5" x14ac:dyDescent="0.2">
      <c r="A10" s="89">
        <v>2.2000000000000002</v>
      </c>
      <c r="B10" s="44" t="s">
        <v>42</v>
      </c>
      <c r="C10" s="41">
        <v>77609.59</v>
      </c>
      <c r="D10" s="42">
        <v>97.66</v>
      </c>
      <c r="E10" s="168">
        <f t="shared" si="0"/>
        <v>77707.25</v>
      </c>
    </row>
    <row r="11" spans="1:5" x14ac:dyDescent="0.2">
      <c r="A11" s="89">
        <v>2.2999999999999998</v>
      </c>
      <c r="B11" s="44" t="s">
        <v>43</v>
      </c>
      <c r="C11" s="41">
        <v>242294.70000000004</v>
      </c>
      <c r="D11" s="42">
        <v>0</v>
      </c>
      <c r="E11" s="168">
        <f t="shared" si="0"/>
        <v>242294.70000000004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8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8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8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8">
        <f t="shared" si="0"/>
        <v>0</v>
      </c>
    </row>
    <row r="16" spans="1:5" x14ac:dyDescent="0.2">
      <c r="A16" s="89">
        <v>3</v>
      </c>
      <c r="B16" s="43" t="s">
        <v>48</v>
      </c>
      <c r="C16" s="136">
        <f>SUM(C17:C20)</f>
        <v>0</v>
      </c>
      <c r="D16" s="137">
        <f>SUM(D17:D20)</f>
        <v>0</v>
      </c>
      <c r="E16" s="167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8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8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8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8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22793.69</v>
      </c>
      <c r="D21" s="42">
        <v>3019.18</v>
      </c>
      <c r="E21" s="167">
        <f t="shared" si="0"/>
        <v>25812.87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7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9">
        <f t="shared" si="0"/>
        <v>0</v>
      </c>
    </row>
    <row r="24" spans="1:5" ht="12" thickBot="1" x14ac:dyDescent="0.25">
      <c r="A24" s="95">
        <v>7</v>
      </c>
      <c r="B24" s="138" t="s">
        <v>56</v>
      </c>
      <c r="C24" s="139">
        <f>SUM(C7:C8,C21:C23,C16)</f>
        <v>517539.86000000004</v>
      </c>
      <c r="D24" s="139">
        <f>SUM(D7:D8,D21:D23,D16)</f>
        <v>3217.0299999999997</v>
      </c>
      <c r="E24" s="140">
        <f t="shared" si="0"/>
        <v>520756.89000000007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0</v>
      </c>
      <c r="D26" s="50">
        <v>0</v>
      </c>
      <c r="E26" s="166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7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7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7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7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7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7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1">
        <f>SUM(C26:C32)</f>
        <v>0</v>
      </c>
      <c r="D33" s="142">
        <f>SUM(D26:D32)</f>
        <v>0</v>
      </c>
      <c r="E33" s="143">
        <f t="shared" si="1"/>
        <v>0</v>
      </c>
    </row>
    <row r="34" spans="1:5" ht="12" thickBot="1" x14ac:dyDescent="0.25">
      <c r="A34" s="100">
        <v>16</v>
      </c>
      <c r="B34" s="144" t="s">
        <v>66</v>
      </c>
      <c r="C34" s="139">
        <f>C24-C33</f>
        <v>517539.86000000004</v>
      </c>
      <c r="D34" s="145">
        <f>D24-D33</f>
        <v>3217.0299999999997</v>
      </c>
      <c r="E34" s="140">
        <f t="shared" si="1"/>
        <v>520756.89000000007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6">
        <f>C37-C38</f>
        <v>25740.55</v>
      </c>
      <c r="D36" s="147">
        <f>D37-D38</f>
        <v>0</v>
      </c>
      <c r="E36" s="166">
        <f t="shared" ref="E36:E45" si="2">C36+D36</f>
        <v>25740.55</v>
      </c>
    </row>
    <row r="37" spans="1:5" ht="22.5" x14ac:dyDescent="0.2">
      <c r="A37" s="89">
        <v>17.100000000000001</v>
      </c>
      <c r="B37" s="58" t="s">
        <v>69</v>
      </c>
      <c r="C37" s="41">
        <v>25740.55</v>
      </c>
      <c r="D37" s="42">
        <v>0</v>
      </c>
      <c r="E37" s="168">
        <f t="shared" si="2"/>
        <v>25740.55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8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7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7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0.04</v>
      </c>
      <c r="D41" s="53">
        <v>0</v>
      </c>
      <c r="E41" s="167">
        <f t="shared" si="2"/>
        <v>0.04</v>
      </c>
    </row>
    <row r="42" spans="1:5" x14ac:dyDescent="0.2">
      <c r="A42" s="89">
        <v>21</v>
      </c>
      <c r="B42" s="45" t="s">
        <v>74</v>
      </c>
      <c r="C42" s="52">
        <v>66.38</v>
      </c>
      <c r="D42" s="53">
        <v>0</v>
      </c>
      <c r="E42" s="167">
        <f t="shared" si="2"/>
        <v>66.38</v>
      </c>
    </row>
    <row r="43" spans="1:5" x14ac:dyDescent="0.2">
      <c r="A43" s="89">
        <v>22</v>
      </c>
      <c r="B43" s="45" t="s">
        <v>75</v>
      </c>
      <c r="C43" s="52">
        <v>28500</v>
      </c>
      <c r="D43" s="53">
        <v>0</v>
      </c>
      <c r="E43" s="167">
        <f t="shared" si="2"/>
        <v>28500</v>
      </c>
    </row>
    <row r="44" spans="1:5" x14ac:dyDescent="0.2">
      <c r="A44" s="90">
        <v>23</v>
      </c>
      <c r="B44" s="46" t="s">
        <v>76</v>
      </c>
      <c r="C44" s="96">
        <v>14900.55</v>
      </c>
      <c r="D44" s="97">
        <v>0</v>
      </c>
      <c r="E44" s="169">
        <f t="shared" si="2"/>
        <v>14900.55</v>
      </c>
    </row>
    <row r="45" spans="1:5" ht="12" thickBot="1" x14ac:dyDescent="0.25">
      <c r="A45" s="95">
        <v>24</v>
      </c>
      <c r="B45" s="144" t="s">
        <v>77</v>
      </c>
      <c r="C45" s="139">
        <f>SUM(C36,C39:C44)</f>
        <v>69207.520000000004</v>
      </c>
      <c r="D45" s="145">
        <f>SUM(D36,D39:D44)</f>
        <v>0</v>
      </c>
      <c r="E45" s="140">
        <f t="shared" si="2"/>
        <v>69207.520000000004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29289.3</v>
      </c>
      <c r="D47" s="53">
        <v>0</v>
      </c>
      <c r="E47" s="170">
        <f t="shared" ref="E47:E54" si="3">C47+D47</f>
        <v>29289.3</v>
      </c>
    </row>
    <row r="48" spans="1:5" x14ac:dyDescent="0.2">
      <c r="A48" s="89">
        <v>26</v>
      </c>
      <c r="B48" s="45" t="s">
        <v>80</v>
      </c>
      <c r="C48" s="52">
        <v>382655</v>
      </c>
      <c r="D48" s="53">
        <v>0</v>
      </c>
      <c r="E48" s="171">
        <f t="shared" si="3"/>
        <v>382655</v>
      </c>
    </row>
    <row r="49" spans="1:5" x14ac:dyDescent="0.2">
      <c r="A49" s="89">
        <v>27</v>
      </c>
      <c r="B49" s="45" t="s">
        <v>81</v>
      </c>
      <c r="C49" s="52">
        <v>37088.47</v>
      </c>
      <c r="D49" s="53">
        <v>0</v>
      </c>
      <c r="E49" s="171">
        <f t="shared" si="3"/>
        <v>37088.47</v>
      </c>
    </row>
    <row r="50" spans="1:5" x14ac:dyDescent="0.2">
      <c r="A50" s="89">
        <v>28</v>
      </c>
      <c r="B50" s="45" t="s">
        <v>82</v>
      </c>
      <c r="C50" s="52">
        <v>37525.72</v>
      </c>
      <c r="D50" s="53">
        <v>0</v>
      </c>
      <c r="E50" s="171">
        <f t="shared" si="3"/>
        <v>37525.72</v>
      </c>
    </row>
    <row r="51" spans="1:5" x14ac:dyDescent="0.2">
      <c r="A51" s="89">
        <v>29</v>
      </c>
      <c r="B51" s="45" t="s">
        <v>83</v>
      </c>
      <c r="C51" s="52">
        <v>13241.67</v>
      </c>
      <c r="D51" s="53">
        <v>0</v>
      </c>
      <c r="E51" s="171">
        <f t="shared" si="3"/>
        <v>13241.67</v>
      </c>
    </row>
    <row r="52" spans="1:5" x14ac:dyDescent="0.2">
      <c r="A52" s="89">
        <v>30</v>
      </c>
      <c r="B52" s="45" t="s">
        <v>84</v>
      </c>
      <c r="C52" s="52">
        <v>69279.27</v>
      </c>
      <c r="D52" s="53">
        <v>0</v>
      </c>
      <c r="E52" s="171">
        <f t="shared" si="3"/>
        <v>69279.27</v>
      </c>
    </row>
    <row r="53" spans="1:5" x14ac:dyDescent="0.2">
      <c r="A53" s="90">
        <v>31</v>
      </c>
      <c r="B53" s="59" t="s">
        <v>85</v>
      </c>
      <c r="C53" s="148">
        <f>SUM(C47:C52)</f>
        <v>569079.42999999993</v>
      </c>
      <c r="D53" s="149">
        <f>SUM(D47:D52)</f>
        <v>0</v>
      </c>
      <c r="E53" s="172">
        <f t="shared" si="3"/>
        <v>569079.42999999993</v>
      </c>
    </row>
    <row r="54" spans="1:5" ht="12" thickBot="1" x14ac:dyDescent="0.25">
      <c r="A54" s="95">
        <v>32</v>
      </c>
      <c r="B54" s="150" t="s">
        <v>86</v>
      </c>
      <c r="C54" s="151">
        <f>C45-C53</f>
        <v>-499871.90999999992</v>
      </c>
      <c r="D54" s="152">
        <f>D45-D53</f>
        <v>0</v>
      </c>
      <c r="E54" s="153">
        <f t="shared" si="3"/>
        <v>-499871.90999999992</v>
      </c>
    </row>
    <row r="55" spans="1:5" ht="12" thickBot="1" x14ac:dyDescent="0.25">
      <c r="A55" s="154"/>
      <c r="B55" s="154"/>
      <c r="C55" s="155"/>
      <c r="D55" s="155"/>
      <c r="E55" s="155"/>
    </row>
    <row r="56" spans="1:5" ht="12" thickBot="1" x14ac:dyDescent="0.25">
      <c r="A56" s="89">
        <v>33</v>
      </c>
      <c r="B56" s="78" t="s">
        <v>87</v>
      </c>
      <c r="C56" s="156">
        <f>C34+C54</f>
        <v>17667.950000000128</v>
      </c>
      <c r="D56" s="157">
        <f>D34+D54</f>
        <v>3217.0299999999997</v>
      </c>
      <c r="E56" s="158">
        <f>C56+D56</f>
        <v>20884.980000000127</v>
      </c>
    </row>
    <row r="57" spans="1:5" ht="12" thickBot="1" x14ac:dyDescent="0.25">
      <c r="A57" s="60"/>
      <c r="B57" s="61"/>
      <c r="C57" s="62"/>
      <c r="D57" s="63"/>
      <c r="E57" s="155"/>
    </row>
    <row r="58" spans="1:5" x14ac:dyDescent="0.2">
      <c r="A58" s="89">
        <v>34</v>
      </c>
      <c r="B58" s="40" t="s">
        <v>88</v>
      </c>
      <c r="C58" s="64">
        <v>193691.19</v>
      </c>
      <c r="D58" s="65"/>
      <c r="E58" s="170">
        <f>C58</f>
        <v>193691.19</v>
      </c>
    </row>
    <row r="59" spans="1:5" ht="22.5" x14ac:dyDescent="0.2">
      <c r="A59" s="89">
        <v>35</v>
      </c>
      <c r="B59" s="45" t="s">
        <v>89</v>
      </c>
      <c r="C59" s="66">
        <v>0</v>
      </c>
      <c r="D59" s="67"/>
      <c r="E59" s="171">
        <f>C59</f>
        <v>0</v>
      </c>
    </row>
    <row r="60" spans="1:5" ht="22.5" x14ac:dyDescent="0.2">
      <c r="A60" s="90">
        <v>36</v>
      </c>
      <c r="B60" s="46" t="s">
        <v>90</v>
      </c>
      <c r="C60" s="68">
        <v>-31612.71</v>
      </c>
      <c r="D60" s="69"/>
      <c r="E60" s="172">
        <f>C60</f>
        <v>-31612.71</v>
      </c>
    </row>
    <row r="61" spans="1:5" ht="12" thickBot="1" x14ac:dyDescent="0.25">
      <c r="A61" s="98">
        <v>37</v>
      </c>
      <c r="B61" s="144" t="s">
        <v>91</v>
      </c>
      <c r="C61" s="161">
        <f>SUM(C58:C60)</f>
        <v>162078.48000000001</v>
      </c>
      <c r="D61" s="70"/>
      <c r="E61" s="159">
        <f>C61</f>
        <v>162078.48000000001</v>
      </c>
    </row>
    <row r="62" spans="1:5" ht="12" thickBot="1" x14ac:dyDescent="0.25">
      <c r="A62" s="99"/>
      <c r="B62" s="71"/>
      <c r="C62" s="72"/>
      <c r="D62" s="72"/>
      <c r="E62" s="173"/>
    </row>
    <row r="63" spans="1:5" ht="23.25" thickBot="1" x14ac:dyDescent="0.25">
      <c r="A63" s="100">
        <v>38</v>
      </c>
      <c r="B63" s="73" t="s">
        <v>92</v>
      </c>
      <c r="C63" s="156">
        <f>C56-C61</f>
        <v>-144410.52999999988</v>
      </c>
      <c r="D63" s="157">
        <f>D56</f>
        <v>3217.0299999999997</v>
      </c>
      <c r="E63" s="158">
        <f>C63+D63</f>
        <v>-141193.49999999988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3">
        <f>C64</f>
        <v>0</v>
      </c>
    </row>
    <row r="65" spans="1:5" ht="12" thickBot="1" x14ac:dyDescent="0.25">
      <c r="A65" s="100">
        <v>40</v>
      </c>
      <c r="B65" s="78" t="s">
        <v>94</v>
      </c>
      <c r="C65" s="156">
        <f>C63-C64</f>
        <v>-144410.52999999988</v>
      </c>
      <c r="D65" s="157">
        <f>D63</f>
        <v>3217.0299999999997</v>
      </c>
      <c r="E65" s="158">
        <f>C65+D65</f>
        <v>-141193.49999999988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9">
        <f>C66</f>
        <v>0</v>
      </c>
    </row>
    <row r="67" spans="1:5" ht="12" thickBot="1" x14ac:dyDescent="0.25">
      <c r="A67" s="162">
        <v>42</v>
      </c>
      <c r="B67" s="163" t="s">
        <v>96</v>
      </c>
      <c r="C67" s="164">
        <f>C65+C66</f>
        <v>-144410.52999999988</v>
      </c>
      <c r="D67" s="164">
        <f>D65</f>
        <v>3217.0299999999997</v>
      </c>
      <c r="E67" s="160">
        <f>C67+D67</f>
        <v>-141193.49999999988</v>
      </c>
    </row>
    <row r="68" spans="1:5" ht="12" thickTop="1" x14ac:dyDescent="0.2">
      <c r="A68" s="82"/>
      <c r="B68" s="27"/>
      <c r="C68" s="83"/>
      <c r="D68" s="83"/>
      <c r="E68" s="174"/>
    </row>
    <row r="69" spans="1:5" x14ac:dyDescent="0.2">
      <c r="A69" s="84"/>
      <c r="B69" s="85" t="s">
        <v>115</v>
      </c>
      <c r="C69" s="86"/>
      <c r="D69" s="86"/>
      <c r="E69" s="175"/>
    </row>
    <row r="70" spans="1:5" x14ac:dyDescent="0.2">
      <c r="A70" s="84"/>
      <c r="B70" s="85"/>
      <c r="C70" s="86"/>
      <c r="D70" s="86"/>
      <c r="E70" s="175"/>
    </row>
    <row r="71" spans="1:5" x14ac:dyDescent="0.2">
      <c r="A71" s="84"/>
      <c r="B71" s="85"/>
      <c r="C71" s="86"/>
      <c r="D71" s="86"/>
      <c r="E71" s="175"/>
    </row>
    <row r="72" spans="1:5" x14ac:dyDescent="0.2">
      <c r="A72" s="85"/>
      <c r="B72" s="86"/>
      <c r="C72" s="86"/>
      <c r="D72" s="86"/>
      <c r="E72" s="175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zoomScaleNormal="100" zoomScaleSheetLayoutView="90" workbookViewId="0">
      <selection activeCell="D1" sqref="D1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106</v>
      </c>
      <c r="B1" s="113" t="s">
        <v>107</v>
      </c>
      <c r="C1" s="101"/>
    </row>
    <row r="2" spans="1:3" ht="12" customHeight="1" x14ac:dyDescent="0.2">
      <c r="A2" s="87" t="s">
        <v>0</v>
      </c>
      <c r="B2" s="181">
        <v>44196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3" t="s">
        <v>97</v>
      </c>
      <c r="B4" s="184"/>
      <c r="C4" s="185"/>
    </row>
    <row r="5" spans="1:3" ht="12" customHeight="1" x14ac:dyDescent="0.2">
      <c r="A5" s="107">
        <v>1</v>
      </c>
      <c r="B5" s="189" t="s">
        <v>108</v>
      </c>
      <c r="C5" s="190"/>
    </row>
    <row r="6" spans="1:3" ht="12" customHeight="1" x14ac:dyDescent="0.2">
      <c r="A6" s="107">
        <v>2</v>
      </c>
      <c r="B6" s="189" t="s">
        <v>109</v>
      </c>
      <c r="C6" s="190"/>
    </row>
    <row r="7" spans="1:3" ht="12" customHeight="1" x14ac:dyDescent="0.2">
      <c r="A7" s="107">
        <v>3</v>
      </c>
      <c r="B7" s="189" t="s">
        <v>110</v>
      </c>
      <c r="C7" s="190"/>
    </row>
    <row r="8" spans="1:3" ht="12" customHeight="1" x14ac:dyDescent="0.2">
      <c r="A8" s="107">
        <v>4</v>
      </c>
      <c r="B8" s="189"/>
      <c r="C8" s="190"/>
    </row>
    <row r="9" spans="1:3" ht="12" customHeight="1" x14ac:dyDescent="0.2">
      <c r="A9" s="107">
        <v>5</v>
      </c>
      <c r="B9" s="189"/>
      <c r="C9" s="190"/>
    </row>
    <row r="10" spans="1:3" ht="12" customHeight="1" x14ac:dyDescent="0.2">
      <c r="A10" s="114"/>
      <c r="B10" s="117"/>
      <c r="C10" s="178"/>
    </row>
    <row r="11" spans="1:3" ht="12" customHeight="1" x14ac:dyDescent="0.2">
      <c r="A11" s="186" t="s">
        <v>98</v>
      </c>
      <c r="B11" s="187"/>
      <c r="C11" s="188"/>
    </row>
    <row r="12" spans="1:3" ht="12" customHeight="1" x14ac:dyDescent="0.2">
      <c r="A12" s="107">
        <v>1</v>
      </c>
      <c r="B12" s="189" t="s">
        <v>111</v>
      </c>
      <c r="C12" s="190"/>
    </row>
    <row r="13" spans="1:3" ht="12" customHeight="1" x14ac:dyDescent="0.2">
      <c r="A13" s="107">
        <v>2</v>
      </c>
      <c r="B13" s="189" t="s">
        <v>112</v>
      </c>
      <c r="C13" s="190"/>
    </row>
    <row r="14" spans="1:3" ht="12" customHeight="1" x14ac:dyDescent="0.2">
      <c r="A14" s="107">
        <v>3</v>
      </c>
      <c r="B14" s="189" t="s">
        <v>113</v>
      </c>
      <c r="C14" s="190"/>
    </row>
    <row r="15" spans="1:3" ht="12" customHeight="1" x14ac:dyDescent="0.2">
      <c r="A15" s="107">
        <v>4</v>
      </c>
      <c r="B15" s="189"/>
      <c r="C15" s="190"/>
    </row>
    <row r="16" spans="1:3" ht="12" customHeight="1" x14ac:dyDescent="0.2">
      <c r="A16" s="107">
        <v>5</v>
      </c>
      <c r="B16" s="189"/>
      <c r="C16" s="190"/>
    </row>
    <row r="17" spans="1:4" ht="12" customHeight="1" x14ac:dyDescent="0.2">
      <c r="A17" s="114"/>
      <c r="B17" s="117"/>
      <c r="C17" s="178"/>
    </row>
    <row r="18" spans="1:4" ht="12" customHeight="1" x14ac:dyDescent="0.2">
      <c r="A18" s="192" t="s">
        <v>101</v>
      </c>
      <c r="B18" s="193"/>
      <c r="C18" s="194"/>
    </row>
    <row r="19" spans="1:4" ht="12" customHeight="1" x14ac:dyDescent="0.2">
      <c r="A19" s="107"/>
      <c r="B19" s="109" t="s">
        <v>102</v>
      </c>
      <c r="C19" s="118" t="s">
        <v>103</v>
      </c>
    </row>
    <row r="20" spans="1:4" ht="12" customHeight="1" x14ac:dyDescent="0.2">
      <c r="A20" s="107">
        <v>1</v>
      </c>
      <c r="B20" s="108" t="s">
        <v>114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9"/>
    </row>
    <row r="31" spans="1:4" ht="12" customHeight="1" x14ac:dyDescent="0.2">
      <c r="A31" s="192" t="s">
        <v>100</v>
      </c>
      <c r="B31" s="193"/>
      <c r="C31" s="193"/>
      <c r="D31" s="179"/>
    </row>
    <row r="32" spans="1:4" ht="12" customHeight="1" x14ac:dyDescent="0.2">
      <c r="A32" s="107"/>
      <c r="B32" s="109" t="s">
        <v>102</v>
      </c>
      <c r="C32" s="118" t="s">
        <v>103</v>
      </c>
    </row>
    <row r="33" spans="1:3" ht="12" customHeight="1" x14ac:dyDescent="0.2">
      <c r="A33" s="107">
        <v>1</v>
      </c>
      <c r="B33" s="109" t="s">
        <v>114</v>
      </c>
      <c r="C33" s="182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91" t="s">
        <v>115</v>
      </c>
      <c r="C44" s="191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</cp:lastModifiedBy>
  <cp:lastPrinted>2018-02-06T12:54:27Z</cp:lastPrinted>
  <dcterms:created xsi:type="dcterms:W3CDTF">2018-01-24T12:10:23Z</dcterms:created>
  <dcterms:modified xsi:type="dcterms:W3CDTF">2021-01-11T19:37:59Z</dcterms:modified>
</cp:coreProperties>
</file>