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20\NBG\QRT-Web-Statements_2020\"/>
    </mc:Choice>
  </mc:AlternateContent>
  <bookViews>
    <workbookView xWindow="0" yWindow="0" windowWidth="20490" windowHeight="777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2" i="9"/>
  <c r="D11" i="8" l="1"/>
  <c r="C11" i="8"/>
  <c r="C8" i="9" l="1"/>
  <c r="D8" i="9"/>
  <c r="C36" i="9" l="1"/>
  <c r="D36" i="9" l="1"/>
  <c r="E31" i="8" l="1"/>
  <c r="E11" i="8" l="1"/>
  <c r="B1" i="8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9" i="8"/>
  <c r="C18" i="8"/>
  <c r="E7" i="8"/>
  <c r="D54" i="9" l="1"/>
  <c r="D34" i="9"/>
  <c r="D56" i="9" s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5" i="8"/>
  <c r="E35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<sst xmlns="http://schemas.openxmlformats.org/spreadsheetml/2006/main" count="130" uniqueCount="116">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</sst>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80">
        <f>Info!B2</f>
        <v>43921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6168.97</v>
      </c>
      <c r="D7" s="122">
        <v>0</v>
      </c>
      <c r="E7" s="128">
        <f t="shared" ref="E7:E13" si="0">C7+D7</f>
        <v>6168.97</v>
      </c>
      <c r="F7" s="15"/>
    </row>
    <row r="8" spans="1:6" ht="12" customHeight="1" x14ac:dyDescent="0.2">
      <c r="A8" s="16">
        <v>2</v>
      </c>
      <c r="B8" s="17" t="s">
        <v>10</v>
      </c>
      <c r="C8" s="123">
        <v>727878.04</v>
      </c>
      <c r="D8" s="123">
        <v>0</v>
      </c>
      <c r="E8" s="129">
        <f t="shared" si="0"/>
        <v>727878.04</v>
      </c>
      <c r="F8" s="15"/>
    </row>
    <row r="9" spans="1:6" ht="12" customHeight="1" x14ac:dyDescent="0.2">
      <c r="A9" s="16">
        <v>3</v>
      </c>
      <c r="B9" s="88" t="s">
        <v>11</v>
      </c>
      <c r="C9" s="132">
        <v>1838632.99</v>
      </c>
      <c r="D9" s="132">
        <v>1253.3399999999999</v>
      </c>
      <c r="E9" s="129">
        <f t="shared" si="0"/>
        <v>1839886.33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-405525.7</v>
      </c>
      <c r="D10" s="133">
        <v>-694.18</v>
      </c>
      <c r="E10" s="134">
        <f t="shared" si="0"/>
        <v>-406219.88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1433107.29</v>
      </c>
      <c r="D11" s="123">
        <f>D9+D10</f>
        <v>559.16</v>
      </c>
      <c r="E11" s="129">
        <f t="shared" si="0"/>
        <v>1433666.45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37144.669999999984</v>
      </c>
      <c r="D13" s="123">
        <v>12.86</v>
      </c>
      <c r="E13" s="129">
        <f t="shared" si="0"/>
        <v>37157.529999999984</v>
      </c>
    </row>
    <row r="14" spans="1:6" ht="12" customHeight="1" x14ac:dyDescent="0.2">
      <c r="A14" s="16">
        <v>6</v>
      </c>
      <c r="B14" s="17" t="s">
        <v>16</v>
      </c>
      <c r="C14" s="123">
        <v>5070</v>
      </c>
      <c r="D14" s="177"/>
      <c r="E14" s="129">
        <f>C14</f>
        <v>5070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18</v>
      </c>
      <c r="C16" s="123">
        <v>117584.86647725641</v>
      </c>
      <c r="D16" s="177"/>
      <c r="E16" s="129">
        <f>C16</f>
        <v>117584.86647725641</v>
      </c>
    </row>
    <row r="17" spans="1:5" ht="12" customHeight="1" x14ac:dyDescent="0.2">
      <c r="A17" s="16">
        <v>9</v>
      </c>
      <c r="B17" s="17" t="s">
        <v>19</v>
      </c>
      <c r="C17" s="123">
        <v>105121.85</v>
      </c>
      <c r="D17" s="123">
        <v>0</v>
      </c>
      <c r="E17" s="129">
        <f>C17+D17</f>
        <v>105121.85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2432075.6864772565</v>
      </c>
      <c r="D18" s="124">
        <f>SUM(D7:D8,D11:D17)</f>
        <v>572.02</v>
      </c>
      <c r="E18" s="130">
        <f>SUM(E7:E8,E11:E17)</f>
        <v>2432647.706477256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1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1"/>
        <v>0</v>
      </c>
    </row>
    <row r="24" spans="1:5" ht="12" customHeight="1" x14ac:dyDescent="0.2">
      <c r="A24" s="16">
        <v>15</v>
      </c>
      <c r="B24" s="17" t="s">
        <v>26</v>
      </c>
      <c r="C24" s="123">
        <v>2891.23</v>
      </c>
      <c r="D24" s="123">
        <v>0</v>
      </c>
      <c r="E24" s="129">
        <f t="shared" si="1"/>
        <v>2891.23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2891.23</v>
      </c>
      <c r="D26" s="124">
        <f>SUM(D20:D25)</f>
        <v>0</v>
      </c>
      <c r="E26" s="130">
        <f t="shared" si="1"/>
        <v>2891.23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-1241613</v>
      </c>
      <c r="D32" s="177"/>
      <c r="E32" s="129">
        <f t="shared" si="2"/>
        <v>-1241613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2429757</v>
      </c>
      <c r="D34" s="177"/>
      <c r="E34" s="130">
        <f t="shared" si="2"/>
        <v>2429757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2432648.23</v>
      </c>
      <c r="D35" s="125">
        <f>D26</f>
        <v>0</v>
      </c>
      <c r="E35" s="131">
        <f>C35+D35</f>
        <v>2432648.23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80">
        <f>Info!B2</f>
        <v>43921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5684.06</v>
      </c>
      <c r="D7" s="42">
        <v>0</v>
      </c>
      <c r="E7" s="166">
        <f t="shared" ref="E7:E24" si="0">C7+D7</f>
        <v>5684.06</v>
      </c>
    </row>
    <row r="8" spans="1:5" x14ac:dyDescent="0.2">
      <c r="A8" s="89">
        <v>2</v>
      </c>
      <c r="B8" s="43" t="s">
        <v>40</v>
      </c>
      <c r="C8" s="136">
        <f>SUM(C9:C15)</f>
        <v>103593.98000000001</v>
      </c>
      <c r="D8" s="137">
        <f>SUM(D9:D15)</f>
        <v>107.12</v>
      </c>
      <c r="E8" s="167">
        <f t="shared" si="0"/>
        <v>103701.1</v>
      </c>
    </row>
    <row r="9" spans="1:5" x14ac:dyDescent="0.2">
      <c r="A9" s="89">
        <v>2.1</v>
      </c>
      <c r="B9" s="44" t="s">
        <v>41</v>
      </c>
      <c r="C9" s="41">
        <v>31871.71</v>
      </c>
      <c r="D9" s="42">
        <v>52.19</v>
      </c>
      <c r="E9" s="168">
        <f t="shared" si="0"/>
        <v>31923.899999999998</v>
      </c>
    </row>
    <row r="10" spans="1:5" x14ac:dyDescent="0.2">
      <c r="A10" s="89">
        <v>2.2000000000000002</v>
      </c>
      <c r="B10" s="44" t="s">
        <v>42</v>
      </c>
      <c r="C10" s="41">
        <v>14445.33</v>
      </c>
      <c r="D10" s="42">
        <v>54.93</v>
      </c>
      <c r="E10" s="168">
        <f t="shared" si="0"/>
        <v>14500.26</v>
      </c>
    </row>
    <row r="11" spans="1:5" x14ac:dyDescent="0.2">
      <c r="A11" s="89">
        <v>2.2999999999999998</v>
      </c>
      <c r="B11" s="44" t="s">
        <v>43</v>
      </c>
      <c r="C11" s="41">
        <v>57276.94000000001</v>
      </c>
      <c r="D11" s="42">
        <v>0</v>
      </c>
      <c r="E11" s="168">
        <f t="shared" si="0"/>
        <v>57276.94000000001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10786.119999999999</v>
      </c>
      <c r="D21" s="42">
        <v>1388.37</v>
      </c>
      <c r="E21" s="167">
        <f t="shared" si="0"/>
        <v>12174.489999999998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120064.16</v>
      </c>
      <c r="D24" s="139">
        <f>SUM(D7:D8,D21:D23,D16)</f>
        <v>1495.4899999999998</v>
      </c>
      <c r="E24" s="140">
        <f t="shared" si="0"/>
        <v>121559.65000000001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6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0</v>
      </c>
      <c r="D33" s="142">
        <f>SUM(D26:D32)</f>
        <v>0</v>
      </c>
      <c r="E33" s="143">
        <f t="shared" si="1"/>
        <v>0</v>
      </c>
    </row>
    <row r="34" spans="1:5" ht="12" thickBot="1" x14ac:dyDescent="0.25">
      <c r="A34" s="100">
        <v>16</v>
      </c>
      <c r="B34" s="144" t="s">
        <v>66</v>
      </c>
      <c r="C34" s="139">
        <f>C24-C33</f>
        <v>120064.16</v>
      </c>
      <c r="D34" s="145">
        <f>D24-D33</f>
        <v>1495.4899999999998</v>
      </c>
      <c r="E34" s="140">
        <f t="shared" si="1"/>
        <v>121559.65000000001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6428.97</v>
      </c>
      <c r="D36" s="147">
        <f>D37-D38</f>
        <v>0</v>
      </c>
      <c r="E36" s="166">
        <f t="shared" ref="E36:E45" si="2">C36+D36</f>
        <v>6428.97</v>
      </c>
    </row>
    <row r="37" spans="1:5" ht="22.5" x14ac:dyDescent="0.2">
      <c r="A37" s="89">
        <v>17.100000000000001</v>
      </c>
      <c r="B37" s="58" t="s">
        <v>69</v>
      </c>
      <c r="C37" s="41">
        <v>6428.97</v>
      </c>
      <c r="D37" s="42">
        <v>0</v>
      </c>
      <c r="E37" s="168">
        <f t="shared" si="2"/>
        <v>6428.97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0.1</v>
      </c>
      <c r="D41" s="53">
        <v>0</v>
      </c>
      <c r="E41" s="167">
        <f t="shared" si="2"/>
        <v>0.1</v>
      </c>
    </row>
    <row r="42" spans="1:5" x14ac:dyDescent="0.2">
      <c r="A42" s="89">
        <v>21</v>
      </c>
      <c r="B42" s="45" t="s">
        <v>74</v>
      </c>
      <c r="C42" s="52">
        <v>158.09</v>
      </c>
      <c r="D42" s="53">
        <v>0</v>
      </c>
      <c r="E42" s="167">
        <f t="shared" si="2"/>
        <v>158.09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76</v>
      </c>
      <c r="C44" s="96">
        <v>961.06</v>
      </c>
      <c r="D44" s="97">
        <v>0</v>
      </c>
      <c r="E44" s="169">
        <f t="shared" si="2"/>
        <v>961.06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7548.2200000000012</v>
      </c>
      <c r="D45" s="145">
        <f>SUM(D36,D39:D44)</f>
        <v>0</v>
      </c>
      <c r="E45" s="140">
        <f t="shared" si="2"/>
        <v>7548.2200000000012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690</v>
      </c>
      <c r="D47" s="53">
        <v>0</v>
      </c>
      <c r="E47" s="170">
        <f t="shared" ref="E47:E54" si="3">C47+D47</f>
        <v>690</v>
      </c>
    </row>
    <row r="48" spans="1:5" x14ac:dyDescent="0.2">
      <c r="A48" s="89">
        <v>26</v>
      </c>
      <c r="B48" s="45" t="s">
        <v>80</v>
      </c>
      <c r="C48" s="52">
        <v>90157</v>
      </c>
      <c r="D48" s="53">
        <v>0</v>
      </c>
      <c r="E48" s="171">
        <f t="shared" si="3"/>
        <v>90157</v>
      </c>
    </row>
    <row r="49" spans="1:5" x14ac:dyDescent="0.2">
      <c r="A49" s="89">
        <v>27</v>
      </c>
      <c r="B49" s="45" t="s">
        <v>81</v>
      </c>
      <c r="C49" s="52">
        <v>9698.93</v>
      </c>
      <c r="D49" s="53">
        <v>0</v>
      </c>
      <c r="E49" s="171">
        <f t="shared" si="3"/>
        <v>9698.93</v>
      </c>
    </row>
    <row r="50" spans="1:5" x14ac:dyDescent="0.2">
      <c r="A50" s="89">
        <v>28</v>
      </c>
      <c r="B50" s="45" t="s">
        <v>82</v>
      </c>
      <c r="C50" s="52">
        <v>9118.56</v>
      </c>
      <c r="D50" s="53">
        <v>0</v>
      </c>
      <c r="E50" s="171">
        <f t="shared" si="3"/>
        <v>9118.56</v>
      </c>
    </row>
    <row r="51" spans="1:5" x14ac:dyDescent="0.2">
      <c r="A51" s="89">
        <v>29</v>
      </c>
      <c r="B51" s="45" t="s">
        <v>83</v>
      </c>
      <c r="C51" s="52">
        <v>4193.8999999999996</v>
      </c>
      <c r="D51" s="53">
        <v>0</v>
      </c>
      <c r="E51" s="171">
        <f t="shared" si="3"/>
        <v>4193.8999999999996</v>
      </c>
    </row>
    <row r="52" spans="1:5" x14ac:dyDescent="0.2">
      <c r="A52" s="89">
        <v>30</v>
      </c>
      <c r="B52" s="45" t="s">
        <v>84</v>
      </c>
      <c r="C52" s="52">
        <v>18398.68</v>
      </c>
      <c r="D52" s="53">
        <v>0</v>
      </c>
      <c r="E52" s="171">
        <f t="shared" si="3"/>
        <v>18398.68</v>
      </c>
    </row>
    <row r="53" spans="1:5" x14ac:dyDescent="0.2">
      <c r="A53" s="90">
        <v>31</v>
      </c>
      <c r="B53" s="59" t="s">
        <v>85</v>
      </c>
      <c r="C53" s="148">
        <f>SUM(C47:C52)</f>
        <v>132257.06999999998</v>
      </c>
      <c r="D53" s="149">
        <f>SUM(D47:D52)</f>
        <v>0</v>
      </c>
      <c r="E53" s="172">
        <f t="shared" si="3"/>
        <v>132257.06999999998</v>
      </c>
    </row>
    <row r="54" spans="1:5" ht="12" thickBot="1" x14ac:dyDescent="0.25">
      <c r="A54" s="95">
        <v>32</v>
      </c>
      <c r="B54" s="150" t="s">
        <v>86</v>
      </c>
      <c r="C54" s="151">
        <f>C45-C53</f>
        <v>-124708.84999999998</v>
      </c>
      <c r="D54" s="152">
        <f>D45-D53</f>
        <v>0</v>
      </c>
      <c r="E54" s="153">
        <f t="shared" si="3"/>
        <v>-124708.84999999998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-4644.6899999999732</v>
      </c>
      <c r="D56" s="157">
        <f>D34+D54</f>
        <v>1495.4899999999998</v>
      </c>
      <c r="E56" s="158">
        <f>C56+D56</f>
        <v>-3149.1999999999734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22564.33</v>
      </c>
      <c r="D58" s="65"/>
      <c r="E58" s="170">
        <f>C58</f>
        <v>22564.33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15195.98</v>
      </c>
      <c r="D60" s="69"/>
      <c r="E60" s="172">
        <f>C60</f>
        <v>15195.98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37760.31</v>
      </c>
      <c r="D61" s="70"/>
      <c r="E61" s="159">
        <f>C61</f>
        <v>37760.31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-42404.999999999971</v>
      </c>
      <c r="D63" s="157">
        <f>D56</f>
        <v>1495.4899999999998</v>
      </c>
      <c r="E63" s="158">
        <f>C63+D63</f>
        <v>-40909.509999999973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-42404.999999999971</v>
      </c>
      <c r="D65" s="157">
        <f>D63</f>
        <v>1495.4899999999998</v>
      </c>
      <c r="E65" s="158">
        <f>C65+D65</f>
        <v>-40909.509999999973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-42404.999999999971</v>
      </c>
      <c r="D67" s="164">
        <f>D65</f>
        <v>1495.4899999999998</v>
      </c>
      <c r="E67" s="160">
        <f>C67+D67</f>
        <v>-40909.509999999973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81">
        <v>43921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9" t="s">
        <v>97</v>
      </c>
      <c r="B4" s="190"/>
      <c r="C4" s="191"/>
    </row>
    <row r="5" spans="1:3" ht="12" customHeight="1" x14ac:dyDescent="0.2">
      <c r="A5" s="107">
        <v>1</v>
      </c>
      <c r="B5" s="187" t="s">
        <v>108</v>
      </c>
      <c r="C5" s="188"/>
    </row>
    <row r="6" spans="1:3" ht="12" customHeight="1" x14ac:dyDescent="0.2">
      <c r="A6" s="107">
        <v>2</v>
      </c>
      <c r="B6" s="187" t="s">
        <v>109</v>
      </c>
      <c r="C6" s="188"/>
    </row>
    <row r="7" spans="1:3" ht="12" customHeight="1" x14ac:dyDescent="0.2">
      <c r="A7" s="107">
        <v>3</v>
      </c>
      <c r="B7" s="187" t="s">
        <v>110</v>
      </c>
      <c r="C7" s="188"/>
    </row>
    <row r="8" spans="1:3" ht="12" customHeight="1" x14ac:dyDescent="0.2">
      <c r="A8" s="107">
        <v>4</v>
      </c>
      <c r="B8" s="187"/>
      <c r="C8" s="188"/>
    </row>
    <row r="9" spans="1:3" ht="12" customHeight="1" x14ac:dyDescent="0.2">
      <c r="A9" s="107">
        <v>5</v>
      </c>
      <c r="B9" s="187"/>
      <c r="C9" s="188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92" t="s">
        <v>98</v>
      </c>
      <c r="B11" s="193"/>
      <c r="C11" s="194"/>
    </row>
    <row r="12" spans="1:3" ht="12" customHeight="1" x14ac:dyDescent="0.2">
      <c r="A12" s="107">
        <v>1</v>
      </c>
      <c r="B12" s="187" t="s">
        <v>111</v>
      </c>
      <c r="C12" s="188"/>
    </row>
    <row r="13" spans="1:3" ht="12" customHeight="1" x14ac:dyDescent="0.2">
      <c r="A13" s="107">
        <v>2</v>
      </c>
      <c r="B13" s="187" t="s">
        <v>112</v>
      </c>
      <c r="C13" s="188"/>
    </row>
    <row r="14" spans="1:3" ht="12" customHeight="1" x14ac:dyDescent="0.2">
      <c r="A14" s="107">
        <v>3</v>
      </c>
      <c r="B14" s="187" t="s">
        <v>113</v>
      </c>
      <c r="C14" s="188"/>
    </row>
    <row r="15" spans="1:3" ht="12" customHeight="1" x14ac:dyDescent="0.2">
      <c r="A15" s="107">
        <v>4</v>
      </c>
      <c r="B15" s="187"/>
      <c r="C15" s="188"/>
    </row>
    <row r="16" spans="1:3" ht="12" customHeight="1" x14ac:dyDescent="0.2">
      <c r="A16" s="107">
        <v>5</v>
      </c>
      <c r="B16" s="187"/>
      <c r="C16" s="188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84" t="s">
        <v>101</v>
      </c>
      <c r="B18" s="185"/>
      <c r="C18" s="186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84" t="s">
        <v>100</v>
      </c>
      <c r="B31" s="185"/>
      <c r="C31" s="185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8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3" t="s">
        <v>115</v>
      </c>
      <c r="C44" s="183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2020-04-06T12:36:59Z</dcterms:modified>
</cp:coreProperties>
</file>